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480" windowHeight="79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38" i="1"/>
  <c r="G217" s="1"/>
  <c r="G215"/>
  <c r="G57"/>
  <c r="G209"/>
  <c r="G114"/>
  <c r="G206"/>
  <c r="G197"/>
  <c r="G188"/>
  <c r="G172"/>
  <c r="G154"/>
  <c r="G141"/>
  <c r="G106"/>
  <c r="G137"/>
  <c r="G200"/>
  <c r="G88"/>
  <c r="G195"/>
  <c r="G176"/>
  <c r="G128"/>
  <c r="G134"/>
  <c r="G118"/>
  <c r="G126"/>
  <c r="G74"/>
  <c r="G45"/>
  <c r="G43"/>
  <c r="G20"/>
  <c r="G22"/>
</calcChain>
</file>

<file path=xl/sharedStrings.xml><?xml version="1.0" encoding="utf-8"?>
<sst xmlns="http://schemas.openxmlformats.org/spreadsheetml/2006/main" count="255" uniqueCount="184">
  <si>
    <t>Destinacioni</t>
  </si>
  <si>
    <t>Renovimi I Universitetit Amerikan</t>
  </si>
  <si>
    <t>Renovimi I Fakultetit Filologjik</t>
  </si>
  <si>
    <t>Renovimi I Xhamise se Llapit</t>
  </si>
  <si>
    <t xml:space="preserve">Renovimi I objektit "Rrokaqielli I Kalter" </t>
  </si>
  <si>
    <t>Vendi</t>
  </si>
  <si>
    <t>Data</t>
  </si>
  <si>
    <t>Vlera</t>
  </si>
  <si>
    <t>Prishtine</t>
  </si>
  <si>
    <t>Mitrovice</t>
  </si>
  <si>
    <t>Renovim I Objektit Ndertesa nr.1</t>
  </si>
  <si>
    <t>Renovim</t>
  </si>
  <si>
    <t>19.11.2007</t>
  </si>
  <si>
    <t>16.11.2007</t>
  </si>
  <si>
    <t xml:space="preserve">Renovim I shtepise </t>
  </si>
  <si>
    <t>15.11.2007</t>
  </si>
  <si>
    <t>Podujeve</t>
  </si>
  <si>
    <t>Renovim I shtepise (vetereran I luftes, Fadil Musa)</t>
  </si>
  <si>
    <t>Hajvali</t>
  </si>
  <si>
    <t>03.04.2007</t>
  </si>
  <si>
    <t>Renovim I shkolles fillore Lidhja e Prizrenit</t>
  </si>
  <si>
    <t>Decan</t>
  </si>
  <si>
    <t>02.03.2007</t>
  </si>
  <si>
    <t>Ndertime</t>
  </si>
  <si>
    <t>Ndertim I shtepise ne Mitrovice</t>
  </si>
  <si>
    <t>26.10.2007</t>
  </si>
  <si>
    <t>Prizren</t>
  </si>
  <si>
    <t>19.10.2007</t>
  </si>
  <si>
    <t>Ndertim I tri shtepijave per tri familje te deshmoreve, ne regjionin e Prizrenit</t>
  </si>
  <si>
    <t>Ndertim I Teçes ne Prishtine</t>
  </si>
  <si>
    <t>10.05.2007</t>
  </si>
  <si>
    <t xml:space="preserve">Kosove </t>
  </si>
  <si>
    <t>2009-2010</t>
  </si>
  <si>
    <t xml:space="preserve">Ndertim I dymbedhjete shtepijave, Projekt Humanitar "Te ndertojme Kosoven" </t>
  </si>
  <si>
    <t>Ndertim I shtepise ne Mitrovice (familjes se Xhavit Brahimi)</t>
  </si>
  <si>
    <t>12.05.2010</t>
  </si>
  <si>
    <t>Sherime brenda dhe jashte vendit</t>
  </si>
  <si>
    <t>Deçan</t>
  </si>
  <si>
    <t>19.12.2006</t>
  </si>
  <si>
    <t>L. Ponxhaj (leukemi)</t>
  </si>
  <si>
    <t>F. Gashi (dialize)</t>
  </si>
  <si>
    <t>21.12.2006</t>
  </si>
  <si>
    <t>F. Smakiqi (sherim jashtevendit-transplatim I veshkes)</t>
  </si>
  <si>
    <t>Kline</t>
  </si>
  <si>
    <t>09.01.2007</t>
  </si>
  <si>
    <t xml:space="preserve">A. Maxhuni </t>
  </si>
  <si>
    <t>Gjakove</t>
  </si>
  <si>
    <t>28.02.2007</t>
  </si>
  <si>
    <t>A. Zeqiri (semundje e zemres)</t>
  </si>
  <si>
    <t>12.03.2007</t>
  </si>
  <si>
    <t>10.04.2007</t>
  </si>
  <si>
    <t>F. Pacolli (semundje e zemres)</t>
  </si>
  <si>
    <t xml:space="preserve">Prishtine </t>
  </si>
  <si>
    <t>17.09.2007</t>
  </si>
  <si>
    <t>F. Gjenani (CT e trurit)</t>
  </si>
  <si>
    <t>26.12.2007</t>
  </si>
  <si>
    <t>R. Selimi (sherim jashtevendit)</t>
  </si>
  <si>
    <t>11.01.2008</t>
  </si>
  <si>
    <t>E. Hamza (tumor)</t>
  </si>
  <si>
    <t>05.05.2008</t>
  </si>
  <si>
    <t>M. Bega (pagese per barna)</t>
  </si>
  <si>
    <t>Sh. Emini (pagese per barna)</t>
  </si>
  <si>
    <t>21.12.2009</t>
  </si>
  <si>
    <t>M. Buqolli (pagese per barna)</t>
  </si>
  <si>
    <t>20.10.2008</t>
  </si>
  <si>
    <t>Sh. Shabani (qendra per mjeksi fizikale dhe rehabilitim Nena Naile)</t>
  </si>
  <si>
    <t>03.01.2009</t>
  </si>
  <si>
    <t>A. Kllokoqi (sherim brenda vendit)</t>
  </si>
  <si>
    <t>05.06.2008</t>
  </si>
  <si>
    <t>Femijet A. Ademi, A. Shabani, D. Demaj (sherim jashte vendit-semundje te zemres)</t>
  </si>
  <si>
    <t>11.03.2008</t>
  </si>
  <si>
    <t>N. Berisha (pagese per barna)</t>
  </si>
  <si>
    <t>01.02.2008</t>
  </si>
  <si>
    <t>09.01.2008</t>
  </si>
  <si>
    <t>B. Pacolli (pagese per barna)</t>
  </si>
  <si>
    <t>20.11.2007</t>
  </si>
  <si>
    <t>F. Gashi (sherim jashte vendit)</t>
  </si>
  <si>
    <t>A. Mahmuti (sherim jashte vendit)</t>
  </si>
  <si>
    <t>17.12.2007</t>
  </si>
  <si>
    <t>A. Imeri (operim)</t>
  </si>
  <si>
    <t>02.04.2008</t>
  </si>
  <si>
    <t>l. Beka (sherim jashte vendit)</t>
  </si>
  <si>
    <t xml:space="preserve">Ferizaj </t>
  </si>
  <si>
    <t>11.11.2010</t>
  </si>
  <si>
    <t>Bursa per studente</t>
  </si>
  <si>
    <t>Sh. Mehmeti - Universiteti AUK</t>
  </si>
  <si>
    <t xml:space="preserve">N. Isufi - trajnim ne Greqi </t>
  </si>
  <si>
    <t>16.03.2007</t>
  </si>
  <si>
    <t xml:space="preserve">R. Rexhaj </t>
  </si>
  <si>
    <t xml:space="preserve">A. Kllokoqi </t>
  </si>
  <si>
    <t>N. Brajshori - Universiteti Martin Luther - Gjermani</t>
  </si>
  <si>
    <t>27.02.2008</t>
  </si>
  <si>
    <t>A. Bytyqi - ASK Prishtine</t>
  </si>
  <si>
    <t xml:space="preserve">Sh. Osmanaj - Kolegji FAMA </t>
  </si>
  <si>
    <t>22.06.2010</t>
  </si>
  <si>
    <t>Bursa per dhjete student - Universiteti RIINVEST</t>
  </si>
  <si>
    <t>2007-2010</t>
  </si>
  <si>
    <t>E. Zogaj</t>
  </si>
  <si>
    <t>2007/2008</t>
  </si>
  <si>
    <t>2009/2010</t>
  </si>
  <si>
    <t>M. Shaffau &amp; A. Shahula - student nga Maldivet - Universiteti RIINVEST</t>
  </si>
  <si>
    <t>2010/2012-vijojne studimet</t>
  </si>
  <si>
    <t>M. Shaffau &amp; A. Shahula - shp. E akomodimit dhe te tjerat</t>
  </si>
  <si>
    <t>2010-2011</t>
  </si>
  <si>
    <t xml:space="preserve">Asistens per studentet e Univerzitetit te Prishtines </t>
  </si>
  <si>
    <t>prishtine</t>
  </si>
  <si>
    <t>08.03.2011</t>
  </si>
  <si>
    <t>Ndihme famijleve te deshmoreve</t>
  </si>
  <si>
    <t>28.12.2006</t>
  </si>
  <si>
    <t>Ndihmat per Krushen e madhe</t>
  </si>
  <si>
    <t>26.03.2007</t>
  </si>
  <si>
    <t>Ndihma per Krushen e vogel</t>
  </si>
  <si>
    <t>28.12.2012</t>
  </si>
  <si>
    <t>Shoqata e familjeve te deshmoreve- Eksurzion ne Shqiperi</t>
  </si>
  <si>
    <t>12.12.2007</t>
  </si>
  <si>
    <t xml:space="preserve">M.Kajtazi -Organizata e Veteraneve te Luftes </t>
  </si>
  <si>
    <t>Shoqata te ndryshme</t>
  </si>
  <si>
    <t xml:space="preserve">Shoqata e te verberve </t>
  </si>
  <si>
    <t>12.12.2006</t>
  </si>
  <si>
    <t>SOS Kinderdorf-Pagesa e kartolinave per vitin e ri</t>
  </si>
  <si>
    <t>18.12.2009</t>
  </si>
  <si>
    <t xml:space="preserve">B.Jetullahu - Shoqata e te verberve </t>
  </si>
  <si>
    <t>13.11.2007</t>
  </si>
  <si>
    <t>Ndihme per viktimat e permbytjes ne shkoder</t>
  </si>
  <si>
    <t>24.01.2011</t>
  </si>
  <si>
    <t>Shoqata Vita-Jeta</t>
  </si>
  <si>
    <t>Ndihma per Ramazan dhe Bajram</t>
  </si>
  <si>
    <t>18.10.2007</t>
  </si>
  <si>
    <t xml:space="preserve">Iftar per te varferit ne muajin Ramazan-Restorant Opoja </t>
  </si>
  <si>
    <t>11.09.2010</t>
  </si>
  <si>
    <t>Ndihma familjeve te varfura  me rastin e Festes se Bajramit</t>
  </si>
  <si>
    <t>29.09.2008</t>
  </si>
  <si>
    <t>Pako per familjet e varfera me rastin e Vitit te ri</t>
  </si>
  <si>
    <t>05.04.2007</t>
  </si>
  <si>
    <t>Pako per familjet e varfera</t>
  </si>
  <si>
    <t>Ifatr per familjet e varfera</t>
  </si>
  <si>
    <t>Mitrovic</t>
  </si>
  <si>
    <t>30.10.2007</t>
  </si>
  <si>
    <t>Kontribut ne asfalltimin e rrugeve</t>
  </si>
  <si>
    <t xml:space="preserve">Fshati Strellc </t>
  </si>
  <si>
    <t>15.05.2007</t>
  </si>
  <si>
    <t>Fshati Hajvali</t>
  </si>
  <si>
    <t>26.11.2007</t>
  </si>
  <si>
    <t>Fshati Prokoluk</t>
  </si>
  <si>
    <t>11.10.2007</t>
  </si>
  <si>
    <t>Ndihma per Familjet e Policeve</t>
  </si>
  <si>
    <t>M.Bajraktari</t>
  </si>
  <si>
    <t>2006-2010</t>
  </si>
  <si>
    <t>A.Zeqiri</t>
  </si>
  <si>
    <t>Familjet e policeve te ndjere</t>
  </si>
  <si>
    <t>Ndihma te ndryshme</t>
  </si>
  <si>
    <t>2006-2012</t>
  </si>
  <si>
    <t>Ndihma  sipas kerkesave te ndryshme</t>
  </si>
  <si>
    <t>100000 franga zvicerane</t>
  </si>
  <si>
    <t>Donacion per Uniformat e TMK-se</t>
  </si>
  <si>
    <t>1999/2000</t>
  </si>
  <si>
    <t xml:space="preserve">Shoqata e personave me aftesi te kufizuara "Hader" </t>
  </si>
  <si>
    <t>29.09.2011</t>
  </si>
  <si>
    <t xml:space="preserve">Sherime jashte vendit permes Shoqates Nena Tereze ne Gjeramani </t>
  </si>
  <si>
    <t>Gjermani</t>
  </si>
  <si>
    <t>2004-2007</t>
  </si>
  <si>
    <t>Renovimi I ndertesese se TMK-se</t>
  </si>
  <si>
    <t xml:space="preserve">Donacion per ndertimin e shtepive </t>
  </si>
  <si>
    <t>Ndertimi I varrezave ne fshatin Penuh-Podujeve (punimet)</t>
  </si>
  <si>
    <t>Pako me ndihma per festen e Bajramit</t>
  </si>
  <si>
    <t>Renovimi I xhamise ne Hajvali  periodik</t>
  </si>
  <si>
    <t>Sherim jashte vendi (tomor)</t>
  </si>
  <si>
    <t>2011-vijon</t>
  </si>
  <si>
    <t>Sherim jashte vendi (transplatimi I veshkes)</t>
  </si>
  <si>
    <t>Ndertim I varrezave ne Marec</t>
  </si>
  <si>
    <t>Xhamia ne Marec</t>
  </si>
  <si>
    <t>Oborri I shtepise se Kultures (ne regjionin e Suharekes)</t>
  </si>
  <si>
    <t>Suhareke</t>
  </si>
  <si>
    <t>Renovim I shkolles Shkendija</t>
  </si>
  <si>
    <t xml:space="preserve">Asistence ne mbrojtjen juridike te eproreve te UCK-se te akuzuar per krime lufte </t>
  </si>
  <si>
    <t xml:space="preserve">Xhejms Berisha - angazhim per lirim </t>
  </si>
  <si>
    <t>per Republiken e Kosoves. Z.Behgjet Pacolli, angazhimin e tij, edhe gjate kohes sa ka qene ne opozite si kryetar I AKR-se, por edhe ne qeveri, sizvkryeminister e ka realizuar</t>
  </si>
  <si>
    <t>duke u mbeshtetur ne buxhetin e tij privat. Shuma e shpenzuar(e cila eshte e dokumentuar), deri tani arrin shifren prej 8 milion euro.</t>
  </si>
  <si>
    <t>qe nga viti 2004, kur z.Behgjet Pacolli ka filluar angazhimin per pavaresine e Kosoves ne Uashington, me Kosova Neë Alliance, dhe duke vazhduar me lobimin per shtimin e njohjeve</t>
  </si>
  <si>
    <t>Gjithashtu, në kuadër të shpenzimeve joprofitabile që z.Behgjet Pacolli ka realizuar, është edhe angazhimi I tij(dhe I ekipeve të angazhuara nga ana e tij), për lobim</t>
  </si>
  <si>
    <t>Sherim jashte vendit familja  Preteni</t>
  </si>
  <si>
    <t>Restaurimi I presidences se Kosoves (gjate kohes kur B.Pacolli ishte president)</t>
  </si>
  <si>
    <t>Parlamentin e Kosoves (hyrjet dhe fasaden e xhamit si dhe zyren e kryetarit)</t>
  </si>
  <si>
    <t>Parlamentin e Kosoves (per platformen x vizitor e te tjere)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</si>
</sst>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43" fontId="0" fillId="0" borderId="0" xfId="1" applyFont="1"/>
    <xf numFmtId="43" fontId="0" fillId="0" borderId="0" xfId="0" applyNumberFormat="1"/>
    <xf numFmtId="0" fontId="3" fillId="0" borderId="0" xfId="0" applyFont="1"/>
    <xf numFmtId="43" fontId="3" fillId="0" borderId="0" xfId="1" applyFont="1"/>
    <xf numFmtId="43" fontId="2" fillId="0" borderId="0" xfId="1" applyFont="1"/>
    <xf numFmtId="0" fontId="0" fillId="0" borderId="0" xfId="0" applyFill="1"/>
    <xf numFmtId="0" fontId="0" fillId="0" borderId="0" xfId="0" applyAlignment="1">
      <alignment horizontal="left"/>
    </xf>
    <xf numFmtId="0" fontId="2" fillId="0" borderId="0" xfId="0" applyFont="1"/>
    <xf numFmtId="43" fontId="1" fillId="0" borderId="0" xfId="1" applyFont="1"/>
    <xf numFmtId="43" fontId="0" fillId="2" borderId="0" xfId="1" applyFont="1" applyFill="1"/>
    <xf numFmtId="0" fontId="4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I222"/>
  <sheetViews>
    <sheetView tabSelected="1" topLeftCell="C25" workbookViewId="0">
      <selection activeCell="D34" sqref="D34:G36"/>
    </sheetView>
  </sheetViews>
  <sheetFormatPr defaultRowHeight="15"/>
  <cols>
    <col min="2" max="2" width="32.140625" customWidth="1"/>
    <col min="4" max="4" width="71.42578125" bestFit="1" customWidth="1"/>
    <col min="5" max="5" width="9.42578125" bestFit="1" customWidth="1"/>
    <col min="6" max="6" width="25.7109375" bestFit="1" customWidth="1"/>
    <col min="7" max="7" width="14.28515625" style="1" bestFit="1" customWidth="1"/>
    <col min="9" max="9" width="10.5703125" bestFit="1" customWidth="1"/>
  </cols>
  <sheetData>
    <row r="4" spans="2:7">
      <c r="B4" t="s">
        <v>0</v>
      </c>
      <c r="E4" t="s">
        <v>5</v>
      </c>
      <c r="F4" t="s">
        <v>6</v>
      </c>
      <c r="G4" s="1" t="s">
        <v>7</v>
      </c>
    </row>
    <row r="6" spans="2:7">
      <c r="B6" s="8" t="s">
        <v>11</v>
      </c>
      <c r="D6" t="s">
        <v>1</v>
      </c>
      <c r="E6" t="s">
        <v>8</v>
      </c>
      <c r="G6" s="1">
        <v>4200000</v>
      </c>
    </row>
    <row r="8" spans="2:7">
      <c r="D8" t="s">
        <v>2</v>
      </c>
      <c r="E8" t="s">
        <v>8</v>
      </c>
      <c r="G8" s="1">
        <v>1300000</v>
      </c>
    </row>
    <row r="10" spans="2:7">
      <c r="D10" t="s">
        <v>3</v>
      </c>
      <c r="E10" t="s">
        <v>8</v>
      </c>
      <c r="G10" s="1">
        <v>1600000</v>
      </c>
    </row>
    <row r="12" spans="2:7">
      <c r="D12" t="s">
        <v>4</v>
      </c>
      <c r="E12" t="s">
        <v>9</v>
      </c>
      <c r="F12" t="s">
        <v>12</v>
      </c>
      <c r="G12" s="1">
        <v>61600</v>
      </c>
    </row>
    <row r="14" spans="2:7">
      <c r="D14" s="6" t="s">
        <v>10</v>
      </c>
      <c r="E14" t="s">
        <v>9</v>
      </c>
      <c r="F14" t="s">
        <v>13</v>
      </c>
      <c r="G14" s="1">
        <v>13820</v>
      </c>
    </row>
    <row r="15" spans="2:7">
      <c r="D15" s="6"/>
    </row>
    <row r="16" spans="2:7">
      <c r="D16" s="6" t="s">
        <v>14</v>
      </c>
      <c r="E16" t="s">
        <v>9</v>
      </c>
      <c r="F16" t="s">
        <v>15</v>
      </c>
      <c r="G16" s="1">
        <v>15841</v>
      </c>
    </row>
    <row r="18" spans="4:7">
      <c r="D18" t="s">
        <v>17</v>
      </c>
      <c r="E18" t="s">
        <v>16</v>
      </c>
      <c r="F18" t="s">
        <v>25</v>
      </c>
      <c r="G18" s="1">
        <v>1000</v>
      </c>
    </row>
    <row r="20" spans="4:7">
      <c r="D20" t="s">
        <v>173</v>
      </c>
      <c r="E20" t="s">
        <v>18</v>
      </c>
      <c r="F20" t="s">
        <v>19</v>
      </c>
      <c r="G20" s="1">
        <f>160+140</f>
        <v>300</v>
      </c>
    </row>
    <row r="22" spans="4:7">
      <c r="D22" t="s">
        <v>20</v>
      </c>
      <c r="E22" t="s">
        <v>21</v>
      </c>
      <c r="F22" t="s">
        <v>22</v>
      </c>
      <c r="G22" s="1">
        <f>5200+4500</f>
        <v>9700</v>
      </c>
    </row>
    <row r="24" spans="4:7">
      <c r="D24" t="s">
        <v>161</v>
      </c>
      <c r="E24" t="s">
        <v>8</v>
      </c>
      <c r="G24" s="1">
        <v>460000</v>
      </c>
    </row>
    <row r="26" spans="4:7">
      <c r="D26" t="s">
        <v>165</v>
      </c>
      <c r="E26" t="s">
        <v>8</v>
      </c>
      <c r="G26" s="1">
        <v>28000</v>
      </c>
    </row>
    <row r="28" spans="4:7">
      <c r="D28" t="s">
        <v>170</v>
      </c>
      <c r="E28" t="s">
        <v>8</v>
      </c>
      <c r="G28" s="1">
        <v>130000</v>
      </c>
    </row>
    <row r="30" spans="4:7">
      <c r="D30" t="s">
        <v>171</v>
      </c>
      <c r="E30" t="s">
        <v>172</v>
      </c>
      <c r="G30" s="1">
        <v>5000</v>
      </c>
    </row>
    <row r="32" spans="4:7">
      <c r="D32" t="s">
        <v>181</v>
      </c>
      <c r="G32" s="1">
        <v>50000</v>
      </c>
    </row>
    <row r="34" spans="2:9">
      <c r="D34" t="s">
        <v>182</v>
      </c>
      <c r="G34" s="1">
        <v>400000</v>
      </c>
    </row>
    <row r="36" spans="2:9">
      <c r="D36" t="s">
        <v>183</v>
      </c>
      <c r="G36" s="1">
        <v>78000</v>
      </c>
    </row>
    <row r="38" spans="2:9">
      <c r="G38" s="5">
        <f>SUM(G6:G36)</f>
        <v>8353261</v>
      </c>
    </row>
    <row r="39" spans="2:9">
      <c r="G39" s="5"/>
    </row>
    <row r="41" spans="2:9">
      <c r="B41" s="8" t="s">
        <v>23</v>
      </c>
      <c r="D41" t="s">
        <v>24</v>
      </c>
      <c r="E41" t="s">
        <v>9</v>
      </c>
      <c r="F41" t="s">
        <v>13</v>
      </c>
      <c r="G41" s="1">
        <v>21413</v>
      </c>
    </row>
    <row r="43" spans="2:9">
      <c r="D43" t="s">
        <v>28</v>
      </c>
      <c r="E43" t="s">
        <v>26</v>
      </c>
      <c r="F43" t="s">
        <v>27</v>
      </c>
      <c r="G43" s="1">
        <f>17000*3</f>
        <v>51000</v>
      </c>
    </row>
    <row r="45" spans="2:9">
      <c r="D45" t="s">
        <v>29</v>
      </c>
      <c r="E45" t="s">
        <v>8</v>
      </c>
      <c r="F45" t="s">
        <v>30</v>
      </c>
      <c r="G45" s="1">
        <f>500+500+350</f>
        <v>1350</v>
      </c>
      <c r="I45" s="2"/>
    </row>
    <row r="47" spans="2:9">
      <c r="D47" s="3" t="s">
        <v>33</v>
      </c>
      <c r="E47" s="3" t="s">
        <v>31</v>
      </c>
      <c r="F47" s="3" t="s">
        <v>32</v>
      </c>
      <c r="G47" s="4">
        <v>134400</v>
      </c>
    </row>
    <row r="49" spans="2:8">
      <c r="D49" t="s">
        <v>34</v>
      </c>
      <c r="E49" t="s">
        <v>9</v>
      </c>
      <c r="F49" t="s">
        <v>35</v>
      </c>
      <c r="G49" s="1">
        <v>10000</v>
      </c>
    </row>
    <row r="51" spans="2:8">
      <c r="D51" t="s">
        <v>162</v>
      </c>
      <c r="E51" t="s">
        <v>9</v>
      </c>
      <c r="G51" s="1">
        <v>82000</v>
      </c>
      <c r="H51" t="s">
        <v>153</v>
      </c>
    </row>
    <row r="53" spans="2:8">
      <c r="D53" t="s">
        <v>163</v>
      </c>
      <c r="E53" t="s">
        <v>16</v>
      </c>
      <c r="G53" s="1">
        <v>1000000</v>
      </c>
    </row>
    <row r="55" spans="2:8">
      <c r="D55" t="s">
        <v>169</v>
      </c>
      <c r="G55" s="1">
        <v>12000</v>
      </c>
    </row>
    <row r="56" spans="2:8">
      <c r="G56" s="5"/>
    </row>
    <row r="57" spans="2:8">
      <c r="G57" s="5">
        <f>SUM(G40:G55)</f>
        <v>1312163</v>
      </c>
    </row>
    <row r="58" spans="2:8">
      <c r="G58" s="5"/>
    </row>
    <row r="59" spans="2:8">
      <c r="G59" s="5"/>
    </row>
    <row r="60" spans="2:8">
      <c r="B60" s="8" t="s">
        <v>36</v>
      </c>
    </row>
    <row r="62" spans="2:8">
      <c r="D62" t="s">
        <v>39</v>
      </c>
      <c r="E62" t="s">
        <v>37</v>
      </c>
      <c r="F62" t="s">
        <v>38</v>
      </c>
      <c r="G62" s="1">
        <v>2000</v>
      </c>
    </row>
    <row r="64" spans="2:8">
      <c r="D64" t="s">
        <v>40</v>
      </c>
      <c r="E64" t="s">
        <v>8</v>
      </c>
      <c r="F64" t="s">
        <v>41</v>
      </c>
      <c r="G64" s="1">
        <v>100</v>
      </c>
    </row>
    <row r="66" spans="4:7">
      <c r="D66" t="s">
        <v>42</v>
      </c>
      <c r="E66" t="s">
        <v>43</v>
      </c>
      <c r="F66" t="s">
        <v>44</v>
      </c>
      <c r="G66" s="1">
        <v>3000</v>
      </c>
    </row>
    <row r="68" spans="4:7">
      <c r="D68" t="s">
        <v>45</v>
      </c>
      <c r="E68" t="s">
        <v>46</v>
      </c>
      <c r="F68" t="s">
        <v>47</v>
      </c>
      <c r="G68" s="1">
        <v>100</v>
      </c>
    </row>
    <row r="70" spans="4:7">
      <c r="D70" t="s">
        <v>48</v>
      </c>
      <c r="E70" t="s">
        <v>16</v>
      </c>
      <c r="F70" t="s">
        <v>49</v>
      </c>
      <c r="G70" s="1">
        <v>500</v>
      </c>
    </row>
    <row r="72" spans="4:7">
      <c r="D72" t="s">
        <v>61</v>
      </c>
      <c r="E72" t="s">
        <v>9</v>
      </c>
      <c r="F72" t="s">
        <v>50</v>
      </c>
      <c r="G72" s="1">
        <v>90</v>
      </c>
    </row>
    <row r="74" spans="4:7">
      <c r="D74" t="s">
        <v>51</v>
      </c>
      <c r="E74" t="s">
        <v>52</v>
      </c>
      <c r="F74" t="s">
        <v>53</v>
      </c>
      <c r="G74" s="1">
        <f>670+2300</f>
        <v>2970</v>
      </c>
    </row>
    <row r="76" spans="4:7">
      <c r="D76" t="s">
        <v>54</v>
      </c>
      <c r="E76" t="s">
        <v>8</v>
      </c>
      <c r="F76" t="s">
        <v>55</v>
      </c>
      <c r="G76" s="1">
        <v>200</v>
      </c>
    </row>
    <row r="78" spans="4:7">
      <c r="D78" t="s">
        <v>56</v>
      </c>
      <c r="E78" t="s">
        <v>8</v>
      </c>
      <c r="F78" t="s">
        <v>57</v>
      </c>
      <c r="G78" s="1">
        <v>2000</v>
      </c>
    </row>
    <row r="80" spans="4:7">
      <c r="D80" t="s">
        <v>58</v>
      </c>
      <c r="E80" t="s">
        <v>8</v>
      </c>
      <c r="F80" t="s">
        <v>59</v>
      </c>
      <c r="G80" s="1">
        <v>1000</v>
      </c>
    </row>
    <row r="82" spans="4:7">
      <c r="D82" t="s">
        <v>60</v>
      </c>
      <c r="E82" t="s">
        <v>8</v>
      </c>
      <c r="F82" t="s">
        <v>62</v>
      </c>
      <c r="G82" s="1">
        <v>870</v>
      </c>
    </row>
    <row r="84" spans="4:7">
      <c r="D84" t="s">
        <v>63</v>
      </c>
      <c r="E84" t="s">
        <v>52</v>
      </c>
      <c r="F84" t="s">
        <v>64</v>
      </c>
      <c r="G84" s="1">
        <v>900</v>
      </c>
    </row>
    <row r="86" spans="4:7">
      <c r="D86" t="s">
        <v>65</v>
      </c>
      <c r="E86" t="s">
        <v>8</v>
      </c>
      <c r="F86" t="s">
        <v>66</v>
      </c>
      <c r="G86" s="1">
        <v>580</v>
      </c>
    </row>
    <row r="88" spans="4:7">
      <c r="D88" t="s">
        <v>67</v>
      </c>
      <c r="E88" t="s">
        <v>8</v>
      </c>
      <c r="F88" t="s">
        <v>68</v>
      </c>
      <c r="G88" s="1">
        <f>1000+5000</f>
        <v>6000</v>
      </c>
    </row>
    <row r="90" spans="4:7">
      <c r="D90" t="s">
        <v>69</v>
      </c>
      <c r="E90" t="s">
        <v>8</v>
      </c>
      <c r="F90" t="s">
        <v>70</v>
      </c>
      <c r="G90" s="1">
        <v>13000</v>
      </c>
    </row>
    <row r="92" spans="4:7">
      <c r="D92" t="s">
        <v>71</v>
      </c>
      <c r="E92" t="s">
        <v>8</v>
      </c>
      <c r="F92" t="s">
        <v>72</v>
      </c>
      <c r="G92" s="1">
        <v>70</v>
      </c>
    </row>
    <row r="94" spans="4:7">
      <c r="D94" t="s">
        <v>65</v>
      </c>
      <c r="E94" t="s">
        <v>8</v>
      </c>
      <c r="F94" t="s">
        <v>73</v>
      </c>
      <c r="G94" s="1">
        <v>760</v>
      </c>
    </row>
    <row r="96" spans="4:7">
      <c r="D96" t="s">
        <v>74</v>
      </c>
      <c r="E96" t="s">
        <v>52</v>
      </c>
      <c r="F96" t="s">
        <v>75</v>
      </c>
      <c r="G96" s="1">
        <v>210</v>
      </c>
    </row>
    <row r="98" spans="4:7">
      <c r="D98" t="s">
        <v>76</v>
      </c>
      <c r="E98" t="s">
        <v>8</v>
      </c>
      <c r="F98" t="s">
        <v>41</v>
      </c>
      <c r="G98" s="1">
        <v>100</v>
      </c>
    </row>
    <row r="100" spans="4:7">
      <c r="D100" t="s">
        <v>77</v>
      </c>
      <c r="E100" t="s">
        <v>8</v>
      </c>
      <c r="F100" t="s">
        <v>78</v>
      </c>
      <c r="G100" s="1">
        <v>500</v>
      </c>
    </row>
    <row r="102" spans="4:7">
      <c r="D102" t="s">
        <v>79</v>
      </c>
      <c r="E102" t="s">
        <v>8</v>
      </c>
      <c r="F102" t="s">
        <v>80</v>
      </c>
      <c r="G102" s="1">
        <v>300</v>
      </c>
    </row>
    <row r="104" spans="4:7">
      <c r="D104" t="s">
        <v>81</v>
      </c>
      <c r="E104" t="s">
        <v>82</v>
      </c>
      <c r="F104" t="s">
        <v>83</v>
      </c>
      <c r="G104" s="1">
        <v>5000</v>
      </c>
    </row>
    <row r="106" spans="4:7">
      <c r="D106" t="s">
        <v>158</v>
      </c>
      <c r="E106" t="s">
        <v>159</v>
      </c>
      <c r="F106" t="s">
        <v>160</v>
      </c>
      <c r="G106" s="1">
        <f>16000+79000+45000</f>
        <v>140000</v>
      </c>
    </row>
    <row r="108" spans="4:7">
      <c r="D108" t="s">
        <v>180</v>
      </c>
      <c r="E108" t="s">
        <v>8</v>
      </c>
      <c r="F108" s="7">
        <v>2012</v>
      </c>
      <c r="G108" s="1">
        <v>3000</v>
      </c>
    </row>
    <row r="109" spans="4:7">
      <c r="F109" s="7"/>
    </row>
    <row r="110" spans="4:7">
      <c r="D110" t="s">
        <v>166</v>
      </c>
      <c r="F110" s="7" t="s">
        <v>167</v>
      </c>
      <c r="G110" s="1">
        <v>121000</v>
      </c>
    </row>
    <row r="111" spans="4:7">
      <c r="F111" s="7"/>
    </row>
    <row r="112" spans="4:7">
      <c r="D112" t="s">
        <v>168</v>
      </c>
      <c r="F112" s="7">
        <v>2003</v>
      </c>
      <c r="G112" s="1">
        <v>44000</v>
      </c>
    </row>
    <row r="114" spans="2:7">
      <c r="G114" s="5">
        <f>SUM(G62:G113)</f>
        <v>348250</v>
      </c>
    </row>
    <row r="115" spans="2:7">
      <c r="G115" s="5"/>
    </row>
    <row r="116" spans="2:7">
      <c r="G116" s="5"/>
    </row>
    <row r="117" spans="2:7">
      <c r="B117" s="8" t="s">
        <v>84</v>
      </c>
    </row>
    <row r="118" spans="2:7">
      <c r="D118" t="s">
        <v>85</v>
      </c>
      <c r="E118" t="s">
        <v>8</v>
      </c>
      <c r="F118" t="s">
        <v>98</v>
      </c>
      <c r="G118" s="1">
        <f>5150+5250</f>
        <v>10400</v>
      </c>
    </row>
    <row r="120" spans="2:7">
      <c r="D120" t="s">
        <v>86</v>
      </c>
      <c r="E120" t="s">
        <v>8</v>
      </c>
      <c r="F120" t="s">
        <v>87</v>
      </c>
      <c r="G120" s="1">
        <v>1700</v>
      </c>
    </row>
    <row r="122" spans="2:7">
      <c r="D122" t="s">
        <v>88</v>
      </c>
      <c r="E122" t="s">
        <v>8</v>
      </c>
      <c r="F122" t="s">
        <v>53</v>
      </c>
      <c r="G122" s="1">
        <v>1200</v>
      </c>
    </row>
    <row r="124" spans="2:7">
      <c r="D124" t="s">
        <v>89</v>
      </c>
      <c r="E124" t="s">
        <v>52</v>
      </c>
      <c r="F124" t="s">
        <v>53</v>
      </c>
      <c r="G124" s="1">
        <v>1395</v>
      </c>
    </row>
    <row r="126" spans="2:7">
      <c r="D126" t="s">
        <v>90</v>
      </c>
      <c r="E126" t="s">
        <v>8</v>
      </c>
      <c r="F126" t="s">
        <v>91</v>
      </c>
      <c r="G126" s="1">
        <f>600*7</f>
        <v>4200</v>
      </c>
    </row>
    <row r="128" spans="2:7">
      <c r="D128" t="s">
        <v>92</v>
      </c>
      <c r="E128" t="s">
        <v>8</v>
      </c>
      <c r="F128" t="s">
        <v>103</v>
      </c>
      <c r="G128" s="1">
        <f>155+500+3720</f>
        <v>4375</v>
      </c>
    </row>
    <row r="130" spans="4:7">
      <c r="D130" t="s">
        <v>93</v>
      </c>
      <c r="E130" t="s">
        <v>8</v>
      </c>
      <c r="F130" t="s">
        <v>94</v>
      </c>
      <c r="G130" s="1">
        <v>650</v>
      </c>
    </row>
    <row r="132" spans="4:7">
      <c r="D132" t="s">
        <v>95</v>
      </c>
      <c r="E132" t="s">
        <v>8</v>
      </c>
      <c r="F132" t="s">
        <v>96</v>
      </c>
      <c r="G132" s="1">
        <v>30000</v>
      </c>
    </row>
    <row r="134" spans="4:7">
      <c r="D134" t="s">
        <v>97</v>
      </c>
      <c r="E134" t="s">
        <v>8</v>
      </c>
      <c r="F134" t="s">
        <v>99</v>
      </c>
      <c r="G134" s="1">
        <f>200+400</f>
        <v>600</v>
      </c>
    </row>
    <row r="136" spans="4:7">
      <c r="D136" t="s">
        <v>100</v>
      </c>
      <c r="E136" t="s">
        <v>8</v>
      </c>
      <c r="F136" t="s">
        <v>101</v>
      </c>
      <c r="G136" s="1">
        <v>8000</v>
      </c>
    </row>
    <row r="137" spans="4:7">
      <c r="D137" t="s">
        <v>102</v>
      </c>
      <c r="E137" t="s">
        <v>8</v>
      </c>
      <c r="F137" t="s">
        <v>101</v>
      </c>
      <c r="G137" s="1">
        <f>7200+6700</f>
        <v>13900</v>
      </c>
    </row>
    <row r="139" spans="4:7">
      <c r="D139" t="s">
        <v>104</v>
      </c>
      <c r="E139" t="s">
        <v>8</v>
      </c>
      <c r="F139" t="s">
        <v>106</v>
      </c>
      <c r="G139" s="1">
        <v>2475</v>
      </c>
    </row>
    <row r="141" spans="4:7">
      <c r="G141" s="5">
        <f>SUM(G118:G139)</f>
        <v>78895</v>
      </c>
    </row>
    <row r="142" spans="4:7">
      <c r="G142" s="5"/>
    </row>
    <row r="145" spans="2:7">
      <c r="B145" s="8" t="s">
        <v>107</v>
      </c>
    </row>
    <row r="146" spans="2:7">
      <c r="B146" s="8"/>
      <c r="D146" t="s">
        <v>109</v>
      </c>
      <c r="E146" t="s">
        <v>8</v>
      </c>
      <c r="F146" t="s">
        <v>110</v>
      </c>
      <c r="G146" s="1">
        <v>2300</v>
      </c>
    </row>
    <row r="148" spans="2:7">
      <c r="D148" t="s">
        <v>111</v>
      </c>
      <c r="E148" t="s">
        <v>8</v>
      </c>
      <c r="F148" t="s">
        <v>112</v>
      </c>
      <c r="G148" s="1">
        <v>6600</v>
      </c>
    </row>
    <row r="150" spans="2:7">
      <c r="D150" t="s">
        <v>113</v>
      </c>
      <c r="E150" t="s">
        <v>105</v>
      </c>
      <c r="F150" t="s">
        <v>114</v>
      </c>
      <c r="G150" s="1">
        <v>5000</v>
      </c>
    </row>
    <row r="152" spans="2:7">
      <c r="D152" t="s">
        <v>115</v>
      </c>
      <c r="E152" t="s">
        <v>8</v>
      </c>
      <c r="F152" t="s">
        <v>55</v>
      </c>
      <c r="G152" s="1">
        <v>235</v>
      </c>
    </row>
    <row r="154" spans="2:7">
      <c r="G154" s="5">
        <f>SUM(G146:G152)</f>
        <v>14135</v>
      </c>
    </row>
    <row r="155" spans="2:7">
      <c r="G155" s="5"/>
    </row>
    <row r="156" spans="2:7">
      <c r="B156" s="8"/>
    </row>
    <row r="157" spans="2:7">
      <c r="B157" s="8" t="s">
        <v>116</v>
      </c>
    </row>
    <row r="158" spans="2:7">
      <c r="D158" t="s">
        <v>117</v>
      </c>
      <c r="E158" t="s">
        <v>8</v>
      </c>
      <c r="F158" t="s">
        <v>118</v>
      </c>
      <c r="G158" s="1">
        <v>200</v>
      </c>
    </row>
    <row r="160" spans="2:7">
      <c r="D160" t="s">
        <v>119</v>
      </c>
      <c r="E160" t="s">
        <v>8</v>
      </c>
      <c r="F160" t="s">
        <v>120</v>
      </c>
      <c r="G160" s="1">
        <v>1000</v>
      </c>
    </row>
    <row r="162" spans="2:7">
      <c r="D162" t="s">
        <v>121</v>
      </c>
      <c r="E162" t="s">
        <v>8</v>
      </c>
      <c r="F162" t="s">
        <v>122</v>
      </c>
      <c r="G162" s="1">
        <v>3000</v>
      </c>
    </row>
    <row r="164" spans="2:7">
      <c r="D164" t="s">
        <v>123</v>
      </c>
      <c r="E164" t="s">
        <v>8</v>
      </c>
      <c r="F164" t="s">
        <v>124</v>
      </c>
      <c r="G164" s="1">
        <v>25525</v>
      </c>
    </row>
    <row r="166" spans="2:7">
      <c r="D166" t="s">
        <v>154</v>
      </c>
      <c r="E166" t="s">
        <v>8</v>
      </c>
      <c r="F166" t="s">
        <v>155</v>
      </c>
      <c r="G166" s="1">
        <v>186000</v>
      </c>
    </row>
    <row r="168" spans="2:7">
      <c r="D168" t="s">
        <v>125</v>
      </c>
      <c r="E168" t="s">
        <v>8</v>
      </c>
      <c r="F168" t="s">
        <v>25</v>
      </c>
      <c r="G168" s="1">
        <v>700</v>
      </c>
    </row>
    <row r="170" spans="2:7">
      <c r="D170" t="s">
        <v>156</v>
      </c>
      <c r="E170" t="s">
        <v>26</v>
      </c>
      <c r="F170" t="s">
        <v>157</v>
      </c>
      <c r="G170" s="1">
        <v>4000</v>
      </c>
    </row>
    <row r="172" spans="2:7">
      <c r="G172" s="5">
        <f>SUM(G158:G170)</f>
        <v>220425</v>
      </c>
    </row>
    <row r="173" spans="2:7">
      <c r="G173" s="5"/>
    </row>
    <row r="174" spans="2:7">
      <c r="B174" s="8"/>
      <c r="G174" s="5"/>
    </row>
    <row r="175" spans="2:7">
      <c r="B175" s="8" t="s">
        <v>126</v>
      </c>
    </row>
    <row r="176" spans="2:7">
      <c r="D176" t="s">
        <v>164</v>
      </c>
      <c r="E176" t="s">
        <v>8</v>
      </c>
      <c r="F176" t="s">
        <v>127</v>
      </c>
      <c r="G176" s="1">
        <f>2400+2400+5000</f>
        <v>9800</v>
      </c>
    </row>
    <row r="178" spans="2:7">
      <c r="D178" t="s">
        <v>128</v>
      </c>
      <c r="E178" t="s">
        <v>8</v>
      </c>
      <c r="F178" t="s">
        <v>129</v>
      </c>
      <c r="G178" s="1">
        <v>6280</v>
      </c>
    </row>
    <row r="180" spans="2:7">
      <c r="D180" t="s">
        <v>130</v>
      </c>
      <c r="E180" t="s">
        <v>8</v>
      </c>
      <c r="F180" t="s">
        <v>131</v>
      </c>
      <c r="G180" s="1">
        <v>25000</v>
      </c>
    </row>
    <row r="182" spans="2:7">
      <c r="D182" t="s">
        <v>132</v>
      </c>
      <c r="F182" t="s">
        <v>108</v>
      </c>
      <c r="G182" s="1">
        <v>17274</v>
      </c>
    </row>
    <row r="184" spans="2:7">
      <c r="D184" t="s">
        <v>134</v>
      </c>
      <c r="E184" t="s">
        <v>105</v>
      </c>
      <c r="F184" t="s">
        <v>133</v>
      </c>
      <c r="G184" s="1">
        <v>1200</v>
      </c>
    </row>
    <row r="186" spans="2:7">
      <c r="D186" t="s">
        <v>135</v>
      </c>
      <c r="E186" t="s">
        <v>136</v>
      </c>
      <c r="F186" t="s">
        <v>137</v>
      </c>
      <c r="G186" s="1">
        <v>7000</v>
      </c>
    </row>
    <row r="188" spans="2:7">
      <c r="G188" s="5">
        <f>SUM(G176:G186)</f>
        <v>66554</v>
      </c>
    </row>
    <row r="190" spans="2:7">
      <c r="B190" s="8" t="s">
        <v>138</v>
      </c>
    </row>
    <row r="191" spans="2:7">
      <c r="B191" s="8"/>
      <c r="D191" t="s">
        <v>139</v>
      </c>
      <c r="E191" t="s">
        <v>21</v>
      </c>
      <c r="F191" t="s">
        <v>140</v>
      </c>
      <c r="G191" s="1">
        <v>61000</v>
      </c>
    </row>
    <row r="193" spans="2:7">
      <c r="D193" t="s">
        <v>141</v>
      </c>
      <c r="E193" t="s">
        <v>18</v>
      </c>
      <c r="F193" t="s">
        <v>142</v>
      </c>
      <c r="G193" s="1">
        <v>300000</v>
      </c>
    </row>
    <row r="195" spans="2:7">
      <c r="D195" t="s">
        <v>143</v>
      </c>
      <c r="E195" t="s">
        <v>21</v>
      </c>
      <c r="F195" t="s">
        <v>144</v>
      </c>
      <c r="G195" s="1">
        <f>20000+10000+30000</f>
        <v>60000</v>
      </c>
    </row>
    <row r="197" spans="2:7">
      <c r="G197" s="5">
        <f>SUM(G191:G195)</f>
        <v>421000</v>
      </c>
    </row>
    <row r="198" spans="2:7">
      <c r="B198" s="8"/>
    </row>
    <row r="199" spans="2:7">
      <c r="B199" s="8" t="s">
        <v>145</v>
      </c>
    </row>
    <row r="200" spans="2:7">
      <c r="D200" t="s">
        <v>146</v>
      </c>
      <c r="E200" t="s">
        <v>8</v>
      </c>
      <c r="F200" t="s">
        <v>147</v>
      </c>
      <c r="G200" s="1">
        <f>1000+300*8+7200+1200</f>
        <v>11800</v>
      </c>
    </row>
    <row r="202" spans="2:7">
      <c r="D202" t="s">
        <v>148</v>
      </c>
      <c r="E202" t="s">
        <v>8</v>
      </c>
      <c r="F202" t="s">
        <v>49</v>
      </c>
      <c r="G202" s="1">
        <v>500</v>
      </c>
    </row>
    <row r="204" spans="2:7">
      <c r="D204" t="s">
        <v>149</v>
      </c>
      <c r="G204" s="1">
        <v>46000</v>
      </c>
    </row>
    <row r="206" spans="2:7">
      <c r="G206" s="5">
        <f>SUM(G200:G204)</f>
        <v>58300</v>
      </c>
    </row>
    <row r="207" spans="2:7">
      <c r="B207" s="8"/>
    </row>
    <row r="208" spans="2:7">
      <c r="B208" s="8" t="s">
        <v>150</v>
      </c>
    </row>
    <row r="209" spans="2:7">
      <c r="D209" t="s">
        <v>152</v>
      </c>
      <c r="E209" t="s">
        <v>8</v>
      </c>
      <c r="F209" t="s">
        <v>151</v>
      </c>
      <c r="G209" s="9">
        <f>300+300+200+300+100+300+4000+200+50+100+50+200+100+500+200+100+2340+600+500+3000+300+500+4500+2400+1050+600+2000+1000+2800+1000+200+20+1000+1000+1500+3400+600+200+500+300+300+300+100+300+100+50+1200+100+100+1000+500+200+50+200+200+150+150+90+300+1000+3000+500+600+700+8000+50</f>
        <v>57550</v>
      </c>
    </row>
    <row r="211" spans="2:7">
      <c r="D211" t="s">
        <v>174</v>
      </c>
      <c r="G211" s="1">
        <v>820000</v>
      </c>
    </row>
    <row r="213" spans="2:7">
      <c r="D213" t="s">
        <v>175</v>
      </c>
      <c r="G213" s="1">
        <v>160000</v>
      </c>
    </row>
    <row r="215" spans="2:7">
      <c r="G215" s="5">
        <f>SUM(G209:G214)</f>
        <v>1037550</v>
      </c>
    </row>
    <row r="217" spans="2:7">
      <c r="G217" s="10">
        <f>G38+G57+G114+G141+G154+G172+G188+G197+G206+G215</f>
        <v>11910533</v>
      </c>
    </row>
    <row r="219" spans="2:7">
      <c r="B219" s="8" t="s">
        <v>179</v>
      </c>
      <c r="C219" s="8"/>
      <c r="D219" s="8"/>
      <c r="E219" s="8"/>
      <c r="F219" s="8"/>
      <c r="G219" s="5"/>
    </row>
    <row r="220" spans="2:7">
      <c r="B220" s="8" t="s">
        <v>178</v>
      </c>
      <c r="C220" s="8"/>
      <c r="D220" s="8"/>
      <c r="E220" s="8"/>
      <c r="F220" s="8"/>
      <c r="G220" s="5"/>
    </row>
    <row r="221" spans="2:7">
      <c r="B221" s="8" t="s">
        <v>176</v>
      </c>
      <c r="C221" s="8"/>
      <c r="D221" s="8"/>
      <c r="E221" s="8"/>
      <c r="F221" s="8"/>
      <c r="G221" s="5"/>
    </row>
    <row r="222" spans="2:7">
      <c r="B222" s="8" t="s">
        <v>177</v>
      </c>
      <c r="C222" s="8"/>
      <c r="D222" s="8"/>
      <c r="E222" s="11"/>
      <c r="F222" s="8"/>
      <c r="G222" s="5"/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kabineti-bp</dc:creator>
  <cp:lastModifiedBy>Hafize</cp:lastModifiedBy>
  <dcterms:created xsi:type="dcterms:W3CDTF">2012-10-25T06:31:13Z</dcterms:created>
  <dcterms:modified xsi:type="dcterms:W3CDTF">2012-10-25T16:20:09Z</dcterms:modified>
</cp:coreProperties>
</file>